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45" windowWidth="15195" windowHeight="10920" tabRatio="76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  <sheet name="Лист1" sheetId="14" r:id="rId5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4519"/>
</workbook>
</file>

<file path=xl/calcChain.xml><?xml version="1.0" encoding="utf-8"?>
<calcChain xmlns="http://schemas.openxmlformats.org/spreadsheetml/2006/main">
  <c r="E24" i="4"/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s="1"/>
  <c r="M39" l="1"/>
  <c r="E39"/>
  <c r="O39"/>
  <c r="K39"/>
  <c r="G39"/>
  <c r="I39"/>
  <c r="P39"/>
  <c r="L39"/>
  <c r="H39"/>
  <c r="D39"/>
  <c r="N39"/>
  <c r="J39"/>
  <c r="F39"/>
  <c r="L70"/>
  <c r="K69"/>
  <c r="E23" i="4" s="1"/>
  <c r="K70" i="2"/>
  <c r="E30" i="4" s="1"/>
  <c r="L69" i="2"/>
  <c r="F24" i="4" s="1"/>
  <c r="F23" s="1"/>
  <c r="E27" l="1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6" s="1"/>
  <c r="G24"/>
  <c r="G23" l="1"/>
  <c r="G30"/>
  <c r="G29" s="1"/>
  <c r="D23"/>
  <c r="D29"/>
</calcChain>
</file>

<file path=xl/sharedStrings.xml><?xml version="1.0" encoding="utf-8"?>
<sst xmlns="http://schemas.openxmlformats.org/spreadsheetml/2006/main" count="437" uniqueCount="294">
  <si>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</si>
  <si>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</si>
  <si>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</si>
  <si>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</si>
  <si>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</si>
  <si>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</si>
  <si>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</si>
  <si>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</si>
  <si>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</si>
  <si>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</si>
  <si>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</si>
  <si>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</si>
  <si>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</si>
  <si>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</si>
  <si>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</si>
  <si>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</si>
  <si>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</si>
  <si>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</si>
  <si>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</si>
  <si>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</si>
  <si>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</si>
  <si>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</si>
  <si>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</si>
  <si>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</si>
  <si>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</si>
  <si>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</si>
  <si>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</si>
  <si>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</si>
  <si>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</si>
  <si>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</si>
  <si>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</si>
  <si>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</si>
  <si>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</si>
  <si>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</si>
  <si>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</si>
  <si>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</si>
  <si>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</si>
  <si>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</si>
  <si>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</si>
  <si>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</si>
  <si>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</si>
  <si>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</si>
  <si>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</si>
  <si>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</si>
  <si>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</si>
  <si>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</si>
  <si>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</si>
  <si>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</si>
  <si>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</si>
  <si>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</si>
  <si>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</si>
  <si>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</si>
  <si>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</si>
  <si>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</si>
  <si>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</si>
  <si>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</si>
  <si>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</si>
  <si>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</si>
  <si>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</si>
  <si>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</si>
  <si>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</si>
  <si>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</si>
  <si>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</si>
  <si>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</si>
  <si>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</si>
  <si>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</si>
  <si>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</si>
  <si>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</si>
  <si>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</si>
  <si>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</si>
  <si>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</si>
  <si>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</si>
  <si>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</si>
  <si>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</si>
  <si>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</si>
  <si>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</si>
  <si>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</si>
  <si>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</si>
  <si>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</si>
  <si>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</si>
  <si>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</si>
  <si>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</si>
  <si>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</si>
  <si>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</si>
  <si>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</si>
  <si>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</si>
  <si>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</si>
  <si>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</si>
  <si>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</si>
  <si>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</si>
  <si>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</si>
  <si>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</si>
  <si>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</si>
  <si>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</si>
  <si>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</si>
  <si>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</si>
  <si>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</si>
  <si>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</si>
  <si>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</si>
  <si>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</si>
  <si>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</si>
  <si>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</si>
  <si>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</si>
  <si>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</si>
  <si>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</si>
  <si>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</si>
  <si>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</si>
  <si>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</si>
  <si>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</si>
  <si>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</si>
  <si>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</si>
  <si>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Форма 3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</si>
  <si>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</si>
  <si>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</si>
  <si>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</si>
  <si>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</si>
  <si>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</si>
  <si>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Наименование вакантной должности</t>
  </si>
  <si>
    <t>планируемой</t>
  </si>
  <si>
    <t>фактически имеющейся 
на дату составления отчета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</si>
  <si>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</si>
  <si>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</si>
  <si>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</si>
  <si>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</si>
  <si>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</si>
  <si>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</si>
  <si>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</si>
  <si>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</si>
  <si>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</si>
  <si>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</si>
  <si>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</si>
  <si>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</si>
  <si>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</si>
  <si>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</si>
  <si>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</si>
  <si>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</si>
  <si>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</si>
  <si>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</si>
  <si>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</si>
  <si>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</si>
  <si>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</si>
  <si>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</si>
  <si>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</si>
  <si>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</si>
  <si>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</si>
  <si>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</si>
  <si>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</si>
  <si>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</si>
  <si>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</si>
  <si>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</si>
  <si>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</si>
  <si>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</si>
  <si>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</si>
  <si>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</si>
  <si>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</si>
  <si>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</si>
  <si>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</si>
  <si>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</si>
  <si>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</si>
  <si>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</si>
  <si>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</si>
  <si>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</si>
  <si>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</si>
  <si>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</si>
  <si>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</si>
  <si>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</si>
  <si>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</si>
  <si>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</si>
  <si>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</si>
  <si>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</si>
  <si>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</si>
  <si>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</si>
  <si>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</si>
  <si>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</si>
  <si>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</si>
  <si>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</si>
  <si>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</si>
  <si>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</si>
  <si>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</si>
  <si>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</si>
  <si>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</si>
  <si>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</si>
  <si>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</si>
  <si>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</si>
  <si>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</si>
  <si>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</si>
  <si>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</si>
  <si>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</si>
  <si>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</si>
  <si>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</si>
  <si>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</si>
  <si>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</si>
  <si>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</si>
  <si>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</si>
  <si>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</si>
  <si>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</si>
  <si>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</si>
  <si>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</si>
  <si>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</si>
  <si>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</si>
  <si>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</si>
  <si>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</si>
  <si>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</si>
  <si>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</si>
  <si>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</si>
  <si>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</si>
  <si>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</si>
  <si>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</si>
  <si>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</si>
  <si>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</si>
  <si>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ИНФОРМАЦИЯ 
о вакансиях на должности заместителей глав местных администраций и управляющих делами местных администраций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</si>
  <si>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</si>
  <si>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</si>
  <si>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</si>
  <si>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</si>
  <si>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</si>
  <si>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</si>
  <si>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</si>
  <si>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</si>
  <si>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</si>
  <si>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</si>
  <si>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</si>
  <si>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</si>
  <si>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</si>
  <si>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</si>
  <si>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</si>
  <si>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</si>
  <si>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</si>
  <si>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</si>
  <si>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</si>
  <si>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</si>
  <si>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</si>
  <si>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</si>
  <si>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</si>
  <si>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</si>
  <si>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</si>
  <si>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</si>
  <si>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</si>
  <si>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</si>
  <si>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</si>
  <si>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</si>
  <si>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</si>
  <si>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</si>
  <si>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</si>
  <si>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</si>
  <si>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</si>
  <si>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</si>
  <si>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</si>
  <si>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</si>
  <si>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</si>
  <si>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</si>
  <si>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</si>
  <si>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</si>
  <si>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</si>
  <si>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</si>
  <si>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</si>
  <si>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</si>
  <si>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</si>
  <si>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</si>
  <si>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</si>
  <si>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</si>
  <si>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</si>
  <si>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</si>
  <si>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кудьтуре, спорту и туризму</t>
  </si>
  <si>
    <t>Отдел записиактов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</si>
  <si>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</si>
  <si>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</si>
  <si>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</si>
  <si>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</si>
  <si>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</si>
  <si>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</si>
  <si>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</si>
  <si>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</si>
  <si>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</si>
  <si>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</si>
  <si>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</si>
  <si>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</si>
  <si>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</si>
  <si>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</si>
  <si>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</si>
  <si>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</si>
  <si>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</si>
  <si>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</si>
  <si>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Отрадовское</t>
  </si>
  <si>
    <t>Обильненское</t>
  </si>
  <si>
    <t>Пешковское</t>
  </si>
  <si>
    <t>Рогожкинское</t>
  </si>
  <si>
    <t>Самарское</t>
  </si>
  <si>
    <t>Семибалковское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</si>
  <si>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1     квартала 2019 года</t>
    </r>
  </si>
  <si>
    <t>Рябов Сергей Иванович</t>
  </si>
  <si>
    <t>94-338</t>
  </si>
  <si>
    <t>вед.специалист Стрельцова МА</t>
  </si>
  <si>
    <t>Задонское сельское поселение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</si>
</sst>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view="pageBreakPreview" topLeftCell="A14" zoomScale="88" zoomScaleNormal="86" zoomScaleSheetLayoutView="88" workbookViewId="0">
      <selection activeCell="AU78" sqref="AU78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285156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14" t="s">
        <v>122</v>
      </c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</row>
    <row r="2" spans="1:100" ht="18.75">
      <c r="A2" s="123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</row>
    <row r="3" spans="1:100" ht="18.75">
      <c r="A3" s="123" t="s">
        <v>105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31" t="s">
        <v>289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3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11" t="s">
        <v>106</v>
      </c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24" t="s">
        <v>107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6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27" t="s">
        <v>108</v>
      </c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9"/>
    </row>
    <row r="13" spans="1:100" ht="40.5" customHeight="1">
      <c r="A13" s="116" t="s">
        <v>260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4" t="s">
        <v>112</v>
      </c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</row>
    <row r="14" spans="1:100" ht="39.75" customHeight="1">
      <c r="A14" s="117" t="s">
        <v>121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8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8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8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8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8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8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8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8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8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8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8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8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8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8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8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8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8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8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8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8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8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8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8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8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8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8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8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8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8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8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8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8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8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8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8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8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8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8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8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8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8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8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8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8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8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8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8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8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8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8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8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8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8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8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8"/>
      <c r="CV72" s="5"/>
    </row>
    <row r="73" spans="1:100" ht="18" customHeight="1" collapsed="1">
      <c r="A73" s="120" t="s">
        <v>33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18" t="s">
        <v>115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9"/>
      <c r="AH76" s="119"/>
      <c r="AI76" s="119"/>
      <c r="AJ76" s="119"/>
      <c r="AK76" s="119"/>
      <c r="AL76" s="119"/>
      <c r="AM76" s="119"/>
      <c r="AN76" s="119"/>
      <c r="AO76" s="22"/>
      <c r="AP76" s="22"/>
      <c r="AQ76" s="22"/>
      <c r="AR76" s="22"/>
      <c r="AS76" s="22"/>
      <c r="AT76" s="22"/>
      <c r="AU76" s="22"/>
      <c r="AV76" s="22"/>
      <c r="AW76" s="22"/>
      <c r="AX76" s="121" t="s">
        <v>290</v>
      </c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CH76" s="17"/>
      <c r="CI76" s="17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8" t="s">
        <v>0</v>
      </c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CC77" s="139" t="s">
        <v>95</v>
      </c>
      <c r="CD77" s="139"/>
      <c r="CE77" s="139"/>
      <c r="CF77" s="139"/>
      <c r="CH77" s="13"/>
      <c r="CI77" s="13"/>
      <c r="CJ77" s="138" t="s">
        <v>1</v>
      </c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243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244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245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246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247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248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254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249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253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252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251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250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36" t="s">
        <v>96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46" t="s">
        <v>292</v>
      </c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4"/>
      <c r="AX113" s="141" t="s">
        <v>291</v>
      </c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3"/>
      <c r="BU113" s="13"/>
      <c r="BV113" s="13"/>
      <c r="BW113" s="13"/>
      <c r="BX113" s="13"/>
      <c r="BY113" s="19" t="s">
        <v>34</v>
      </c>
      <c r="BZ113" s="141">
        <v>1</v>
      </c>
      <c r="CA113" s="141"/>
      <c r="CB113" s="141"/>
      <c r="CC113" s="19" t="s">
        <v>34</v>
      </c>
      <c r="CD113" s="12"/>
      <c r="CE113" s="142" t="s">
        <v>246</v>
      </c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5">
        <v>20</v>
      </c>
      <c r="CP113" s="145"/>
      <c r="CQ113" s="145"/>
      <c r="CR113" s="109">
        <v>19</v>
      </c>
      <c r="CS113" s="144" t="s">
        <v>261</v>
      </c>
      <c r="CT113" s="144"/>
      <c r="CU113" s="144"/>
      <c r="CV113" s="144"/>
    </row>
    <row r="114" spans="1:100" ht="18.7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5" t="s">
        <v>174</v>
      </c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4"/>
      <c r="AX114" s="140" t="s">
        <v>2</v>
      </c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3"/>
      <c r="BU114" s="13"/>
      <c r="BV114" s="13"/>
      <c r="BW114" s="13"/>
      <c r="BX114" s="13"/>
      <c r="BY114" s="143" t="s">
        <v>3</v>
      </c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</row>
  </sheetData>
  <mergeCells count="29"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73" zoomScaleSheetLayoutView="73" workbookViewId="0">
      <pane xSplit="17" ySplit="8" topLeftCell="R69" activePane="bottomRight" state="frozenSplit"/>
      <selection pane="topRight" activeCell="B1" sqref="B1"/>
      <selection pane="bottomLeft" activeCell="A20" sqref="A20"/>
      <selection pane="bottomRight" activeCell="M50" sqref="M50:M51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7" t="s">
        <v>255</v>
      </c>
      <c r="B1" s="147"/>
      <c r="C1" s="147"/>
      <c r="D1" s="147"/>
      <c r="E1" s="42"/>
      <c r="F1" s="42"/>
      <c r="G1" s="42"/>
      <c r="H1" s="42"/>
      <c r="I1" s="42"/>
      <c r="J1" s="42"/>
      <c r="K1" s="42"/>
      <c r="L1" s="42"/>
      <c r="Q1" s="8" t="s">
        <v>4</v>
      </c>
    </row>
    <row r="2" spans="1:19" s="25" customFormat="1">
      <c r="A2" s="147"/>
      <c r="B2" s="147"/>
      <c r="C2" s="147"/>
      <c r="D2" s="14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3"/>
    </row>
    <row r="3" spans="1:19" ht="18" customHeight="1">
      <c r="A3" s="148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63"/>
    </row>
    <row r="4" spans="1:19" ht="13.5" thickBot="1"/>
    <row r="5" spans="1:19" ht="17.25" customHeight="1">
      <c r="A5" s="152" t="s">
        <v>7</v>
      </c>
      <c r="B5" s="154" t="s">
        <v>17</v>
      </c>
      <c r="C5" s="154" t="s">
        <v>113</v>
      </c>
      <c r="D5" s="154"/>
      <c r="E5" s="154" t="s">
        <v>114</v>
      </c>
      <c r="F5" s="154"/>
      <c r="G5" s="154"/>
      <c r="H5" s="154"/>
      <c r="I5" s="154"/>
      <c r="J5" s="154"/>
      <c r="K5" s="154" t="s">
        <v>30</v>
      </c>
      <c r="L5" s="154"/>
      <c r="M5" s="154" t="s">
        <v>92</v>
      </c>
      <c r="N5" s="154"/>
      <c r="O5" s="154" t="s">
        <v>94</v>
      </c>
      <c r="P5" s="154"/>
      <c r="Q5" s="149" t="s">
        <v>196</v>
      </c>
      <c r="S5" s="6"/>
    </row>
    <row r="6" spans="1:19" ht="63" customHeight="1">
      <c r="A6" s="153"/>
      <c r="B6" s="155"/>
      <c r="C6" s="155"/>
      <c r="D6" s="155"/>
      <c r="E6" s="155" t="s">
        <v>26</v>
      </c>
      <c r="F6" s="155"/>
      <c r="G6" s="155" t="s">
        <v>27</v>
      </c>
      <c r="H6" s="155"/>
      <c r="I6" s="155" t="s">
        <v>93</v>
      </c>
      <c r="J6" s="155"/>
      <c r="K6" s="155"/>
      <c r="L6" s="155"/>
      <c r="M6" s="155"/>
      <c r="N6" s="155"/>
      <c r="O6" s="155"/>
      <c r="P6" s="155"/>
      <c r="Q6" s="150"/>
      <c r="S6" s="6"/>
    </row>
    <row r="7" spans="1:19" ht="61.5" customHeight="1">
      <c r="A7" s="153"/>
      <c r="B7" s="155"/>
      <c r="C7" s="95" t="s">
        <v>5</v>
      </c>
      <c r="D7" s="95" t="s">
        <v>6</v>
      </c>
      <c r="E7" s="95" t="s">
        <v>5</v>
      </c>
      <c r="F7" s="95" t="s">
        <v>6</v>
      </c>
      <c r="G7" s="95" t="s">
        <v>5</v>
      </c>
      <c r="H7" s="95" t="s">
        <v>6</v>
      </c>
      <c r="I7" s="95" t="s">
        <v>5</v>
      </c>
      <c r="J7" s="95" t="s">
        <v>6</v>
      </c>
      <c r="K7" s="95" t="s">
        <v>5</v>
      </c>
      <c r="L7" s="95" t="s">
        <v>6</v>
      </c>
      <c r="M7" s="95" t="s">
        <v>5</v>
      </c>
      <c r="N7" s="95" t="s">
        <v>6</v>
      </c>
      <c r="O7" s="95" t="s">
        <v>5</v>
      </c>
      <c r="P7" s="95" t="s">
        <v>6</v>
      </c>
      <c r="Q7" s="150"/>
      <c r="S7" s="6"/>
    </row>
    <row r="8" spans="1:19" ht="15.75" thickBo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5">
        <v>17</v>
      </c>
      <c r="S8" s="6"/>
    </row>
    <row r="9" spans="1:19" ht="48">
      <c r="A9" s="100" t="s">
        <v>8</v>
      </c>
      <c r="B9" s="101" t="s">
        <v>212</v>
      </c>
      <c r="C9" s="102">
        <f>C10+C11+C30</f>
        <v>0</v>
      </c>
      <c r="D9" s="102">
        <f>D10+D11+D30</f>
        <v>0</v>
      </c>
      <c r="E9" s="102">
        <f t="shared" ref="E9:P9" si="0">E10+E11+E30</f>
        <v>0</v>
      </c>
      <c r="F9" s="102">
        <f>F10+F11+F30</f>
        <v>0</v>
      </c>
      <c r="G9" s="102">
        <f t="shared" si="0"/>
        <v>0</v>
      </c>
      <c r="H9" s="102">
        <f>H10+H11+H30</f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>C9+E9</f>
        <v>0</v>
      </c>
      <c r="S9" s="6"/>
    </row>
    <row r="10" spans="1:19" ht="15">
      <c r="A10" s="69" t="s">
        <v>20</v>
      </c>
      <c r="B10" s="7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72" t="s">
        <v>197</v>
      </c>
      <c r="S10" s="6"/>
    </row>
    <row r="11" spans="1:19" ht="60">
      <c r="A11" s="69" t="s">
        <v>21</v>
      </c>
      <c r="B11" s="73" t="s">
        <v>195</v>
      </c>
      <c r="C11" s="71">
        <f>SUM(C12:C29)</f>
        <v>0</v>
      </c>
      <c r="D11" s="71">
        <f t="shared" ref="D11:O11" si="1">SUM(D12:D29)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>SUM(H12:H29)</f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>SUM(P12:P29)</f>
        <v>0</v>
      </c>
      <c r="Q11" s="72" t="s">
        <v>197</v>
      </c>
      <c r="S11" s="6"/>
    </row>
    <row r="12" spans="1:19" ht="24">
      <c r="A12" s="69" t="s">
        <v>97</v>
      </c>
      <c r="B12" s="58" t="s">
        <v>262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2" t="s">
        <v>197</v>
      </c>
      <c r="S12" s="6"/>
    </row>
    <row r="13" spans="1:19" ht="24">
      <c r="A13" s="69" t="s">
        <v>130</v>
      </c>
      <c r="B13" s="58" t="s">
        <v>263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2" t="s">
        <v>197</v>
      </c>
      <c r="S13" s="6"/>
    </row>
    <row r="14" spans="1:19" ht="24">
      <c r="A14" s="69" t="s">
        <v>131</v>
      </c>
      <c r="B14" s="58" t="s">
        <v>264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72" t="s">
        <v>197</v>
      </c>
      <c r="S14" s="6"/>
    </row>
    <row r="15" spans="1:19" ht="15">
      <c r="A15" s="69" t="s">
        <v>132</v>
      </c>
      <c r="B15" s="58" t="s">
        <v>265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72" t="s">
        <v>197</v>
      </c>
      <c r="S15" s="6"/>
    </row>
    <row r="16" spans="1:19" ht="15">
      <c r="A16" s="74" t="s">
        <v>133</v>
      </c>
      <c r="B16" s="58" t="s">
        <v>266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2" t="s">
        <v>197</v>
      </c>
      <c r="S16" s="6"/>
    </row>
    <row r="17" spans="1:19" ht="15">
      <c r="A17" s="69" t="s">
        <v>134</v>
      </c>
      <c r="B17" s="58" t="s">
        <v>267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72" t="s">
        <v>197</v>
      </c>
      <c r="S17" s="6"/>
    </row>
    <row r="18" spans="1:19" ht="24">
      <c r="A18" s="69" t="s">
        <v>135</v>
      </c>
      <c r="B18" s="58" t="s">
        <v>268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72" t="s">
        <v>197</v>
      </c>
      <c r="S18" s="6"/>
    </row>
    <row r="19" spans="1:19" ht="24">
      <c r="A19" s="69" t="s">
        <v>136</v>
      </c>
      <c r="B19" s="58" t="s">
        <v>269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72" t="s">
        <v>197</v>
      </c>
      <c r="S19" s="6"/>
    </row>
    <row r="20" spans="1:19" ht="15">
      <c r="A20" s="69" t="s">
        <v>137</v>
      </c>
      <c r="B20" s="58" t="s">
        <v>270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2" t="s">
        <v>197</v>
      </c>
      <c r="S20" s="6"/>
    </row>
    <row r="21" spans="1:19" ht="15">
      <c r="A21" s="69" t="s">
        <v>138</v>
      </c>
      <c r="B21" s="5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 t="s">
        <v>197</v>
      </c>
      <c r="S21" s="6"/>
    </row>
    <row r="22" spans="1:19" ht="15">
      <c r="A22" s="69" t="s">
        <v>166</v>
      </c>
      <c r="B22" s="5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 t="s">
        <v>197</v>
      </c>
      <c r="S22" s="6"/>
    </row>
    <row r="23" spans="1:19" ht="15">
      <c r="A23" s="69" t="s">
        <v>167</v>
      </c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 t="s">
        <v>197</v>
      </c>
      <c r="S23" s="6"/>
    </row>
    <row r="24" spans="1:19" ht="15">
      <c r="A24" s="69" t="s">
        <v>168</v>
      </c>
      <c r="B24" s="5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 t="s">
        <v>197</v>
      </c>
      <c r="S24" s="6"/>
    </row>
    <row r="25" spans="1:19" ht="15">
      <c r="A25" s="69" t="s">
        <v>169</v>
      </c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 t="s">
        <v>197</v>
      </c>
      <c r="S25" s="6"/>
    </row>
    <row r="26" spans="1:19" ht="15">
      <c r="A26" s="74" t="s">
        <v>170</v>
      </c>
      <c r="B26" s="5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 t="s">
        <v>197</v>
      </c>
      <c r="S26" s="6"/>
    </row>
    <row r="27" spans="1:19" ht="15">
      <c r="A27" s="69" t="s">
        <v>171</v>
      </c>
      <c r="B27" s="5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 t="s">
        <v>197</v>
      </c>
      <c r="S27" s="6"/>
    </row>
    <row r="28" spans="1:19" ht="15">
      <c r="A28" s="69" t="s">
        <v>172</v>
      </c>
      <c r="B28" s="5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 t="s">
        <v>197</v>
      </c>
      <c r="S28" s="6"/>
    </row>
    <row r="29" spans="1:19" ht="15">
      <c r="A29" s="69" t="s">
        <v>173</v>
      </c>
      <c r="B29" s="5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 t="s">
        <v>197</v>
      </c>
      <c r="S29" s="6"/>
    </row>
    <row r="30" spans="1:19" ht="48">
      <c r="A30" s="69" t="s">
        <v>98</v>
      </c>
      <c r="B30" s="70" t="s">
        <v>213</v>
      </c>
      <c r="C30" s="71">
        <f>SUM(C31:C38)</f>
        <v>0</v>
      </c>
      <c r="D30" s="71">
        <f t="shared" ref="D30:P30" si="2">SUM(D31:D38)</f>
        <v>0</v>
      </c>
      <c r="E30" s="71">
        <f t="shared" si="2"/>
        <v>0</v>
      </c>
      <c r="F30" s="71">
        <f t="shared" si="2"/>
        <v>0</v>
      </c>
      <c r="G30" s="71">
        <f>SUM(G31:G38)</f>
        <v>0</v>
      </c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2" t="s">
        <v>197</v>
      </c>
      <c r="S30" s="6"/>
    </row>
    <row r="31" spans="1:19" ht="15">
      <c r="A31" s="69" t="s">
        <v>99</v>
      </c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72" t="s">
        <v>197</v>
      </c>
      <c r="S31" s="6"/>
    </row>
    <row r="32" spans="1:19" ht="15">
      <c r="A32" s="69" t="s">
        <v>123</v>
      </c>
      <c r="B32" s="5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2" t="s">
        <v>197</v>
      </c>
      <c r="S32" s="6"/>
    </row>
    <row r="33" spans="1:19" ht="15">
      <c r="A33" s="69" t="s">
        <v>124</v>
      </c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72" t="s">
        <v>197</v>
      </c>
      <c r="S33" s="6"/>
    </row>
    <row r="34" spans="1:19" ht="15">
      <c r="A34" s="69" t="s">
        <v>125</v>
      </c>
      <c r="B34" s="5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72" t="s">
        <v>197</v>
      </c>
      <c r="S34" s="6"/>
    </row>
    <row r="35" spans="1:19" ht="15">
      <c r="A35" s="74" t="s">
        <v>126</v>
      </c>
      <c r="B35" s="5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2" t="s">
        <v>197</v>
      </c>
      <c r="S35" s="6"/>
    </row>
    <row r="36" spans="1:19" ht="15">
      <c r="A36" s="69" t="s">
        <v>127</v>
      </c>
      <c r="B36" s="5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72" t="s">
        <v>197</v>
      </c>
      <c r="S36" s="6"/>
    </row>
    <row r="37" spans="1:19" ht="15">
      <c r="A37" s="69" t="s">
        <v>128</v>
      </c>
      <c r="B37" s="5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2" t="s">
        <v>197</v>
      </c>
      <c r="S37" s="6"/>
    </row>
    <row r="38" spans="1:19" ht="15">
      <c r="A38" s="69" t="s">
        <v>129</v>
      </c>
      <c r="B38" s="5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2" t="s">
        <v>197</v>
      </c>
      <c r="S38" s="6"/>
    </row>
    <row r="39" spans="1:19" ht="48">
      <c r="A39" s="69" t="s">
        <v>9</v>
      </c>
      <c r="B39" s="70" t="s">
        <v>214</v>
      </c>
      <c r="C39" s="71">
        <f>C40+C44</f>
        <v>0</v>
      </c>
      <c r="D39" s="71">
        <f t="shared" ref="D39:P39" si="3">D40+D44</f>
        <v>0</v>
      </c>
      <c r="E39" s="71">
        <f t="shared" si="3"/>
        <v>9</v>
      </c>
      <c r="F39" s="71">
        <f t="shared" si="3"/>
        <v>9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43469</v>
      </c>
      <c r="L39" s="71">
        <f t="shared" si="3"/>
        <v>4</v>
      </c>
      <c r="M39" s="71">
        <f t="shared" si="3"/>
        <v>5.6</v>
      </c>
      <c r="N39" s="71">
        <f t="shared" si="3"/>
        <v>5</v>
      </c>
      <c r="O39" s="71">
        <f t="shared" si="3"/>
        <v>0</v>
      </c>
      <c r="P39" s="71">
        <f t="shared" si="3"/>
        <v>0</v>
      </c>
      <c r="Q39" s="72" t="s">
        <v>197</v>
      </c>
      <c r="S39" s="6"/>
    </row>
    <row r="40" spans="1:19" ht="15">
      <c r="A40" s="69" t="s">
        <v>22</v>
      </c>
      <c r="B40" s="70" t="s">
        <v>164</v>
      </c>
      <c r="C40" s="71">
        <f>C41+C42+C43</f>
        <v>0</v>
      </c>
      <c r="D40" s="71">
        <f t="shared" ref="D40:P40" si="4">D41+D42+D43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71">
        <f t="shared" si="4"/>
        <v>0</v>
      </c>
      <c r="K40" s="71">
        <f t="shared" si="4"/>
        <v>0</v>
      </c>
      <c r="L40" s="71">
        <f t="shared" si="4"/>
        <v>0</v>
      </c>
      <c r="M40" s="71">
        <f t="shared" si="4"/>
        <v>0</v>
      </c>
      <c r="N40" s="71">
        <f t="shared" si="4"/>
        <v>0</v>
      </c>
      <c r="O40" s="71">
        <f t="shared" si="4"/>
        <v>0</v>
      </c>
      <c r="P40" s="71">
        <f t="shared" si="4"/>
        <v>0</v>
      </c>
      <c r="Q40" s="72" t="s">
        <v>197</v>
      </c>
      <c r="S40" s="6"/>
    </row>
    <row r="41" spans="1:19" ht="15">
      <c r="A41" s="69" t="s">
        <v>139</v>
      </c>
      <c r="B41" s="5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71">
        <f t="shared" ref="Q41:Q43" si="5">C41+E41</f>
        <v>0</v>
      </c>
      <c r="S41" s="6"/>
    </row>
    <row r="42" spans="1:19" ht="15">
      <c r="A42" s="69" t="s">
        <v>140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1">
        <f t="shared" si="5"/>
        <v>0</v>
      </c>
      <c r="S42" s="6"/>
    </row>
    <row r="43" spans="1:19" ht="15">
      <c r="A43" s="69" t="s">
        <v>141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71">
        <f t="shared" si="5"/>
        <v>0</v>
      </c>
      <c r="S43" s="6"/>
    </row>
    <row r="44" spans="1:19" ht="15">
      <c r="A44" s="69" t="s">
        <v>23</v>
      </c>
      <c r="B44" s="70" t="s">
        <v>165</v>
      </c>
      <c r="C44" s="71">
        <f>SUM(C45:C62)</f>
        <v>0</v>
      </c>
      <c r="D44" s="71">
        <f t="shared" ref="D44:P44" si="6">SUM(D45:D62)</f>
        <v>0</v>
      </c>
      <c r="E44" s="71">
        <f t="shared" si="6"/>
        <v>9</v>
      </c>
      <c r="F44" s="71">
        <f t="shared" si="6"/>
        <v>9</v>
      </c>
      <c r="G44" s="71">
        <f t="shared" si="6"/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43469</v>
      </c>
      <c r="L44" s="71">
        <f t="shared" si="6"/>
        <v>4</v>
      </c>
      <c r="M44" s="71">
        <f t="shared" si="6"/>
        <v>5.6</v>
      </c>
      <c r="N44" s="71">
        <f t="shared" si="6"/>
        <v>5</v>
      </c>
      <c r="O44" s="71">
        <f t="shared" si="6"/>
        <v>0</v>
      </c>
      <c r="P44" s="71">
        <f t="shared" si="6"/>
        <v>0</v>
      </c>
      <c r="Q44" s="72" t="s">
        <v>197</v>
      </c>
      <c r="S44" s="6"/>
    </row>
    <row r="45" spans="1:19" ht="15">
      <c r="A45" s="69" t="s">
        <v>142</v>
      </c>
      <c r="B45" s="93" t="s">
        <v>271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71">
        <f>C45+E45</f>
        <v>0</v>
      </c>
      <c r="S45" s="6"/>
    </row>
    <row r="46" spans="1:19" ht="15">
      <c r="A46" s="69" t="s">
        <v>143</v>
      </c>
      <c r="B46" s="93" t="s">
        <v>272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71">
        <f t="shared" ref="Q46:Q62" si="7">C46+E46</f>
        <v>0</v>
      </c>
      <c r="S46" s="6"/>
    </row>
    <row r="47" spans="1:19" ht="15">
      <c r="A47" s="69" t="s">
        <v>144</v>
      </c>
      <c r="B47" s="93" t="s">
        <v>273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71">
        <f t="shared" si="7"/>
        <v>0</v>
      </c>
      <c r="S47" s="6"/>
    </row>
    <row r="48" spans="1:19" ht="15">
      <c r="A48" s="69" t="s">
        <v>145</v>
      </c>
      <c r="B48" s="93" t="s">
        <v>274</v>
      </c>
      <c r="C48" s="94">
        <v>0</v>
      </c>
      <c r="D48" s="94">
        <v>0</v>
      </c>
      <c r="E48" s="94">
        <v>9</v>
      </c>
      <c r="F48" s="94">
        <v>9</v>
      </c>
      <c r="G48" s="94">
        <v>0</v>
      </c>
      <c r="H48" s="94">
        <v>0</v>
      </c>
      <c r="I48" s="94">
        <v>0</v>
      </c>
      <c r="J48" s="94">
        <v>0</v>
      </c>
      <c r="K48" s="94">
        <v>43469</v>
      </c>
      <c r="L48" s="94">
        <v>4</v>
      </c>
      <c r="M48" s="94">
        <v>5.6</v>
      </c>
      <c r="N48" s="94">
        <v>5</v>
      </c>
      <c r="O48" s="94">
        <v>0</v>
      </c>
      <c r="P48" s="94">
        <v>0</v>
      </c>
      <c r="Q48" s="71">
        <f t="shared" si="7"/>
        <v>9</v>
      </c>
      <c r="S48" s="6"/>
    </row>
    <row r="49" spans="1:19" ht="15">
      <c r="A49" s="69" t="s">
        <v>146</v>
      </c>
      <c r="B49" s="93" t="s">
        <v>275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71">
        <f t="shared" si="7"/>
        <v>0</v>
      </c>
      <c r="S49" s="6"/>
    </row>
    <row r="50" spans="1:19" ht="15">
      <c r="A50" s="69" t="s">
        <v>147</v>
      </c>
      <c r="B50" s="93" t="s">
        <v>276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71">
        <f t="shared" si="7"/>
        <v>0</v>
      </c>
      <c r="S50" s="6"/>
    </row>
    <row r="51" spans="1:19" ht="15">
      <c r="A51" s="69" t="s">
        <v>148</v>
      </c>
      <c r="B51" s="93" t="s">
        <v>277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1">
        <f t="shared" si="7"/>
        <v>0</v>
      </c>
      <c r="S51" s="6"/>
    </row>
    <row r="52" spans="1:19" ht="15">
      <c r="A52" s="69" t="s">
        <v>149</v>
      </c>
      <c r="B52" s="93" t="s">
        <v>278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71">
        <f t="shared" si="7"/>
        <v>0</v>
      </c>
      <c r="S52" s="6"/>
    </row>
    <row r="53" spans="1:19" ht="15">
      <c r="A53" s="69" t="s">
        <v>150</v>
      </c>
      <c r="B53" s="93" t="s">
        <v>279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71">
        <f t="shared" si="7"/>
        <v>0</v>
      </c>
      <c r="S53" s="6"/>
    </row>
    <row r="54" spans="1:19" ht="15">
      <c r="A54" s="69" t="s">
        <v>151</v>
      </c>
      <c r="B54" s="93" t="s">
        <v>280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71">
        <f t="shared" si="7"/>
        <v>0</v>
      </c>
      <c r="S54" s="6"/>
    </row>
    <row r="55" spans="1:19" ht="15">
      <c r="A55" s="69" t="s">
        <v>152</v>
      </c>
      <c r="B55" s="93" t="s">
        <v>281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71">
        <f t="shared" si="7"/>
        <v>0</v>
      </c>
      <c r="S55" s="6"/>
    </row>
    <row r="56" spans="1:19" ht="15">
      <c r="A56" s="69" t="s">
        <v>153</v>
      </c>
      <c r="B56" s="93" t="s">
        <v>282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71">
        <f t="shared" si="7"/>
        <v>0</v>
      </c>
      <c r="S56" s="6"/>
    </row>
    <row r="57" spans="1:19" ht="15">
      <c r="A57" s="69" t="s">
        <v>154</v>
      </c>
      <c r="B57" s="93" t="s">
        <v>283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71">
        <f t="shared" si="7"/>
        <v>0</v>
      </c>
      <c r="S57" s="6"/>
    </row>
    <row r="58" spans="1:19" ht="15">
      <c r="A58" s="69" t="s">
        <v>155</v>
      </c>
      <c r="B58" s="93" t="s">
        <v>284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71">
        <f t="shared" si="7"/>
        <v>0</v>
      </c>
      <c r="S58" s="6"/>
    </row>
    <row r="59" spans="1:19" ht="15">
      <c r="A59" s="69" t="s">
        <v>156</v>
      </c>
      <c r="B59" s="93" t="s">
        <v>285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71">
        <f t="shared" si="7"/>
        <v>0</v>
      </c>
      <c r="S59" s="6"/>
    </row>
    <row r="60" spans="1:19" ht="15">
      <c r="A60" s="69" t="s">
        <v>157</v>
      </c>
      <c r="B60" s="93" t="s">
        <v>286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71">
        <f t="shared" si="7"/>
        <v>0</v>
      </c>
      <c r="S60" s="6"/>
    </row>
    <row r="61" spans="1:19" ht="15">
      <c r="A61" s="69" t="s">
        <v>158</v>
      </c>
      <c r="B61" s="93" t="s">
        <v>287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71">
        <f t="shared" si="7"/>
        <v>0</v>
      </c>
      <c r="S61" s="6"/>
    </row>
    <row r="62" spans="1:19" ht="15">
      <c r="A62" s="69" t="s">
        <v>159</v>
      </c>
      <c r="B62" s="93" t="s">
        <v>288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1">
        <f t="shared" si="7"/>
        <v>0</v>
      </c>
      <c r="S62" s="6"/>
    </row>
    <row r="63" spans="1:19" ht="24">
      <c r="A63" s="69" t="s">
        <v>10</v>
      </c>
      <c r="B63" s="77" t="s">
        <v>18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72" t="s">
        <v>197</v>
      </c>
      <c r="S63" s="6"/>
    </row>
    <row r="64" spans="1:19" ht="24">
      <c r="A64" s="69" t="s">
        <v>11</v>
      </c>
      <c r="B64" s="78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72" t="s">
        <v>197</v>
      </c>
      <c r="S64" s="6"/>
    </row>
    <row r="65" spans="1:19" ht="24">
      <c r="A65" s="69" t="s">
        <v>12</v>
      </c>
      <c r="B65" s="79" t="s">
        <v>103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72" t="s">
        <v>197</v>
      </c>
      <c r="S65" s="6"/>
    </row>
    <row r="66" spans="1:19" ht="15">
      <c r="A66" s="80" t="s">
        <v>13</v>
      </c>
      <c r="B66" s="81" t="s">
        <v>25</v>
      </c>
      <c r="C66" s="75">
        <f t="shared" ref="C66:P66" si="8">C65+C64+C63+C39+C9</f>
        <v>0</v>
      </c>
      <c r="D66" s="75">
        <f t="shared" si="8"/>
        <v>0</v>
      </c>
      <c r="E66" s="75">
        <f t="shared" si="8"/>
        <v>9</v>
      </c>
      <c r="F66" s="75">
        <f t="shared" si="8"/>
        <v>9</v>
      </c>
      <c r="G66" s="75">
        <f t="shared" si="8"/>
        <v>0</v>
      </c>
      <c r="H66" s="75">
        <f t="shared" si="8"/>
        <v>0</v>
      </c>
      <c r="I66" s="75">
        <f t="shared" si="8"/>
        <v>0</v>
      </c>
      <c r="J66" s="75">
        <f t="shared" si="8"/>
        <v>0</v>
      </c>
      <c r="K66" s="75">
        <f t="shared" si="8"/>
        <v>43469</v>
      </c>
      <c r="L66" s="75">
        <f t="shared" si="8"/>
        <v>4</v>
      </c>
      <c r="M66" s="75">
        <f t="shared" si="8"/>
        <v>5.6</v>
      </c>
      <c r="N66" s="75">
        <f t="shared" si="8"/>
        <v>5</v>
      </c>
      <c r="O66" s="75">
        <f t="shared" si="8"/>
        <v>0</v>
      </c>
      <c r="P66" s="75">
        <f t="shared" si="8"/>
        <v>0</v>
      </c>
      <c r="Q66" s="75"/>
      <c r="S66" s="6"/>
    </row>
    <row r="67" spans="1:19" ht="36">
      <c r="A67" s="82"/>
      <c r="B67" s="83" t="s">
        <v>203</v>
      </c>
      <c r="C67" s="76" t="s">
        <v>197</v>
      </c>
      <c r="D67" s="84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6" t="s">
        <v>197</v>
      </c>
      <c r="F67" s="84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6" t="s">
        <v>197</v>
      </c>
      <c r="H67" s="84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6" t="s">
        <v>197</v>
      </c>
      <c r="J67" s="84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6" t="s">
        <v>197</v>
      </c>
      <c r="L67" s="84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6" t="s">
        <v>197</v>
      </c>
      <c r="N67" s="84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6" t="s">
        <v>197</v>
      </c>
      <c r="P67" s="84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6" t="s">
        <v>197</v>
      </c>
      <c r="S67" s="6"/>
    </row>
    <row r="68" spans="1:19" ht="15">
      <c r="A68" s="85"/>
      <c r="B68" s="86"/>
      <c r="C68" s="87"/>
      <c r="D68" s="87"/>
      <c r="E68" s="87"/>
      <c r="F68" s="87"/>
      <c r="G68" s="87"/>
      <c r="H68" s="87"/>
      <c r="I68" s="87"/>
      <c r="J68" s="88" t="s">
        <v>180</v>
      </c>
      <c r="K68" s="88" t="s">
        <v>31</v>
      </c>
      <c r="L68" s="88" t="s">
        <v>32</v>
      </c>
      <c r="M68" s="52"/>
      <c r="N68" s="52"/>
      <c r="O68" s="52"/>
      <c r="P68" s="52"/>
      <c r="S68" s="6"/>
    </row>
    <row r="69" spans="1:19" s="43" customFormat="1" ht="15" customHeight="1">
      <c r="A69" s="89" t="s">
        <v>8</v>
      </c>
      <c r="B69" s="156" t="s">
        <v>199</v>
      </c>
      <c r="C69" s="157"/>
      <c r="D69" s="157"/>
      <c r="E69" s="157"/>
      <c r="F69" s="157"/>
      <c r="G69" s="158"/>
      <c r="H69" s="90">
        <f>E66+G66+I66</f>
        <v>9</v>
      </c>
      <c r="I69" s="91" t="s">
        <v>160</v>
      </c>
      <c r="J69" s="90">
        <f>E9+G9+I9+E63+E64+E65+G63+G64+G65+I63+I64+I65</f>
        <v>0</v>
      </c>
      <c r="K69" s="90">
        <f>E40+G40+I40</f>
        <v>0</v>
      </c>
      <c r="L69" s="90">
        <f>E44+G44+I44</f>
        <v>9</v>
      </c>
      <c r="M69" s="42"/>
      <c r="N69" s="42"/>
      <c r="O69" s="42"/>
      <c r="P69" s="42"/>
      <c r="S69" s="44"/>
    </row>
    <row r="70" spans="1:19" s="43" customFormat="1" ht="15" customHeight="1">
      <c r="A70" s="89" t="s">
        <v>9</v>
      </c>
      <c r="B70" s="156" t="s">
        <v>200</v>
      </c>
      <c r="C70" s="157"/>
      <c r="D70" s="157"/>
      <c r="E70" s="157"/>
      <c r="F70" s="157"/>
      <c r="G70" s="158"/>
      <c r="H70" s="92">
        <f>F66+H66+J66</f>
        <v>9</v>
      </c>
      <c r="I70" s="91" t="s">
        <v>160</v>
      </c>
      <c r="J70" s="90">
        <f>F9+H9+J9+F63+F64+F65+H63+H64+H65+J63+J64+J65</f>
        <v>0</v>
      </c>
      <c r="K70" s="90">
        <f>F40+H40+J40</f>
        <v>0</v>
      </c>
      <c r="L70" s="90">
        <f>F44+H44+J44</f>
        <v>9</v>
      </c>
      <c r="M70" s="42"/>
      <c r="N70" s="42"/>
      <c r="O70" s="42"/>
      <c r="P70" s="42"/>
      <c r="S70" s="44"/>
    </row>
    <row r="71" spans="1:19" s="42" customFormat="1" ht="15" customHeight="1"/>
    <row r="72" spans="1:19" ht="15">
      <c r="A72" s="23"/>
      <c r="B72" s="159" t="s">
        <v>181</v>
      </c>
      <c r="C72" s="159"/>
      <c r="D72" s="159"/>
      <c r="E72" s="159"/>
      <c r="F72" s="159"/>
      <c r="G72" s="159"/>
      <c r="H72" s="159"/>
      <c r="I72" s="159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51" t="s">
        <v>198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S73" s="6"/>
    </row>
    <row r="74" spans="1:19" ht="15">
      <c r="A74" s="2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"/>
    </row>
    <row r="75" spans="1:19" s="43" customFormat="1" ht="15" customHeight="1">
      <c r="A75" s="41"/>
      <c r="B75" s="151" t="s">
        <v>182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S75" s="53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2:I72"/>
    <mergeCell ref="B73:Q73"/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20" zoomScale="118" zoomScaleNormal="110" zoomScaleSheetLayoutView="118" workbookViewId="0">
      <selection activeCell="E28" sqref="E28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7" t="s">
        <v>256</v>
      </c>
      <c r="B1" s="147"/>
      <c r="C1" s="67"/>
      <c r="D1" s="67"/>
      <c r="E1" s="67"/>
      <c r="F1" s="67"/>
      <c r="G1" s="67"/>
      <c r="H1" s="106" t="s">
        <v>104</v>
      </c>
    </row>
    <row r="2" spans="1:8" ht="18" customHeight="1">
      <c r="A2" s="147"/>
      <c r="B2" s="147"/>
      <c r="C2" s="67"/>
      <c r="D2" s="67"/>
      <c r="E2" s="67"/>
      <c r="F2" s="67"/>
      <c r="G2" s="67"/>
      <c r="H2" s="67"/>
    </row>
    <row r="3" spans="1:8" ht="21.7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160" t="s">
        <v>183</v>
      </c>
      <c r="B4" s="160"/>
      <c r="C4" s="160"/>
      <c r="D4" s="160"/>
      <c r="E4" s="160"/>
      <c r="F4" s="160"/>
      <c r="G4" s="160"/>
      <c r="H4" s="160"/>
    </row>
    <row r="5" spans="1:8" ht="14.25" customHeight="1">
      <c r="A5" s="160"/>
      <c r="B5" s="160"/>
      <c r="C5" s="160"/>
      <c r="D5" s="160"/>
      <c r="E5" s="160"/>
      <c r="F5" s="160"/>
      <c r="G5" s="160"/>
      <c r="H5" s="160"/>
    </row>
    <row r="6" spans="1:8" ht="38.25" customHeight="1">
      <c r="A6" s="61" t="s">
        <v>90</v>
      </c>
      <c r="B6" s="62" t="s">
        <v>19</v>
      </c>
      <c r="C6" s="61" t="s">
        <v>14</v>
      </c>
      <c r="D6" s="61" t="s">
        <v>184</v>
      </c>
      <c r="E6" s="61" t="s">
        <v>185</v>
      </c>
      <c r="F6" s="61" t="s">
        <v>186</v>
      </c>
      <c r="G6" s="61" t="s">
        <v>187</v>
      </c>
      <c r="H6" s="61" t="s">
        <v>116</v>
      </c>
    </row>
    <row r="7" spans="1:8" ht="15">
      <c r="A7" s="68">
        <v>1</v>
      </c>
      <c r="B7" s="68">
        <v>2</v>
      </c>
      <c r="C7" s="6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>
      <c r="A8" s="51" t="s">
        <v>8</v>
      </c>
      <c r="B8" s="45" t="s">
        <v>194</v>
      </c>
      <c r="C8" s="46" t="s">
        <v>16</v>
      </c>
      <c r="D8" s="65">
        <f t="shared" ref="D8:F8" si="0">D9+D10</f>
        <v>0</v>
      </c>
      <c r="E8" s="65">
        <f t="shared" si="0"/>
        <v>0</v>
      </c>
      <c r="F8" s="65">
        <f t="shared" si="0"/>
        <v>9</v>
      </c>
      <c r="G8" s="65">
        <f>G9+G10</f>
        <v>9</v>
      </c>
      <c r="H8" s="96" t="str">
        <f>IF(AND(D8=$D$30,E8=$E$30,F8=$F$30)," ","Не совпадает с 6.1.")</f>
        <v xml:space="preserve"> </v>
      </c>
    </row>
    <row r="9" spans="1:8">
      <c r="A9" s="51" t="s">
        <v>20</v>
      </c>
      <c r="B9" s="47" t="s">
        <v>28</v>
      </c>
      <c r="C9" s="46" t="s">
        <v>16</v>
      </c>
      <c r="D9" s="49"/>
      <c r="E9" s="49"/>
      <c r="F9" s="49">
        <v>1</v>
      </c>
      <c r="G9" s="65">
        <f>D9+E9+F9</f>
        <v>1</v>
      </c>
      <c r="H9" s="97" t="s">
        <v>197</v>
      </c>
    </row>
    <row r="10" spans="1:8">
      <c r="A10" s="51" t="s">
        <v>21</v>
      </c>
      <c r="B10" s="47" t="s">
        <v>29</v>
      </c>
      <c r="C10" s="46" t="s">
        <v>16</v>
      </c>
      <c r="D10" s="49"/>
      <c r="E10" s="49"/>
      <c r="F10" s="49">
        <v>8</v>
      </c>
      <c r="G10" s="65">
        <f>D10+E10+F10</f>
        <v>8</v>
      </c>
      <c r="H10" s="97" t="s">
        <v>197</v>
      </c>
    </row>
    <row r="11" spans="1:8">
      <c r="A11" s="51" t="s">
        <v>9</v>
      </c>
      <c r="B11" s="45" t="s">
        <v>201</v>
      </c>
      <c r="C11" s="46" t="s">
        <v>16</v>
      </c>
      <c r="D11" s="65">
        <f>SUM(D12:D14)</f>
        <v>0</v>
      </c>
      <c r="E11" s="65">
        <f>SUM(E12:E14)</f>
        <v>0</v>
      </c>
      <c r="F11" s="65">
        <f>SUM(F12:F14)</f>
        <v>9</v>
      </c>
      <c r="G11" s="65">
        <f>SUM(G12:G14)</f>
        <v>9</v>
      </c>
      <c r="H11" s="96" t="str">
        <f>IF(AND(D11=$D$30,E11=$E$30,F11=$F$30)," ","Не совпадает с 6.1.")</f>
        <v xml:space="preserve"> </v>
      </c>
    </row>
    <row r="12" spans="1:8">
      <c r="A12" s="51" t="s">
        <v>22</v>
      </c>
      <c r="B12" s="47" t="s">
        <v>257</v>
      </c>
      <c r="C12" s="46" t="s">
        <v>16</v>
      </c>
      <c r="D12" s="49"/>
      <c r="E12" s="49"/>
      <c r="F12" s="49">
        <v>4</v>
      </c>
      <c r="G12" s="65">
        <f t="shared" ref="G12:G14" si="1">D12+E12+F12</f>
        <v>4</v>
      </c>
      <c r="H12" s="97" t="s">
        <v>197</v>
      </c>
    </row>
    <row r="13" spans="1:8">
      <c r="A13" s="51" t="s">
        <v>23</v>
      </c>
      <c r="B13" s="47" t="s">
        <v>259</v>
      </c>
      <c r="C13" s="46" t="s">
        <v>16</v>
      </c>
      <c r="D13" s="49"/>
      <c r="E13" s="49"/>
      <c r="F13" s="49">
        <v>5</v>
      </c>
      <c r="G13" s="65">
        <f t="shared" si="1"/>
        <v>5</v>
      </c>
      <c r="H13" s="97" t="s">
        <v>197</v>
      </c>
    </row>
    <row r="14" spans="1:8">
      <c r="A14" s="51" t="s">
        <v>216</v>
      </c>
      <c r="B14" s="47" t="s">
        <v>258</v>
      </c>
      <c r="C14" s="46" t="s">
        <v>16</v>
      </c>
      <c r="D14" s="49"/>
      <c r="E14" s="49"/>
      <c r="F14" s="49">
        <v>0</v>
      </c>
      <c r="G14" s="65">
        <f t="shared" si="1"/>
        <v>0</v>
      </c>
      <c r="H14" s="97" t="s">
        <v>197</v>
      </c>
    </row>
    <row r="15" spans="1:8" ht="24">
      <c r="A15" s="51" t="s">
        <v>10</v>
      </c>
      <c r="B15" s="66" t="s">
        <v>193</v>
      </c>
      <c r="C15" s="46" t="s">
        <v>16</v>
      </c>
      <c r="D15" s="65">
        <f t="shared" ref="D15:E15" si="2">D16+D17</f>
        <v>0</v>
      </c>
      <c r="E15" s="65">
        <f t="shared" si="2"/>
        <v>0</v>
      </c>
      <c r="F15" s="65">
        <f>F16+F17</f>
        <v>9</v>
      </c>
      <c r="G15" s="65">
        <f t="shared" ref="G15" si="3">G16+G17</f>
        <v>9</v>
      </c>
      <c r="H15" s="96" t="str">
        <f>IF(AND(D15=$D$30,E15=$E$30,F15=$F$30)," ","Не совпадает с 6.1.")</f>
        <v xml:space="preserve"> </v>
      </c>
    </row>
    <row r="16" spans="1:8">
      <c r="A16" s="51" t="s">
        <v>217</v>
      </c>
      <c r="B16" s="47" t="s">
        <v>179</v>
      </c>
      <c r="C16" s="46" t="s">
        <v>16</v>
      </c>
      <c r="D16" s="49"/>
      <c r="E16" s="49"/>
      <c r="F16" s="49">
        <v>2</v>
      </c>
      <c r="G16" s="65">
        <f>D16+E16+F16</f>
        <v>2</v>
      </c>
      <c r="H16" s="97" t="s">
        <v>197</v>
      </c>
    </row>
    <row r="17" spans="1:8">
      <c r="A17" s="51" t="s">
        <v>218</v>
      </c>
      <c r="B17" s="47" t="s">
        <v>202</v>
      </c>
      <c r="C17" s="46" t="s">
        <v>16</v>
      </c>
      <c r="D17" s="65">
        <f t="shared" ref="D17:G17" si="4">SUM(D18:D21)</f>
        <v>0</v>
      </c>
      <c r="E17" s="65">
        <f t="shared" si="4"/>
        <v>0</v>
      </c>
      <c r="F17" s="65">
        <f>SUM(F18:F21)</f>
        <v>7</v>
      </c>
      <c r="G17" s="65">
        <f t="shared" si="4"/>
        <v>7</v>
      </c>
      <c r="H17" s="97" t="s">
        <v>197</v>
      </c>
    </row>
    <row r="18" spans="1:8">
      <c r="A18" s="51" t="s">
        <v>219</v>
      </c>
      <c r="B18" s="64" t="s">
        <v>206</v>
      </c>
      <c r="C18" s="46" t="s">
        <v>16</v>
      </c>
      <c r="D18" s="49"/>
      <c r="E18" s="49"/>
      <c r="F18" s="49">
        <v>0</v>
      </c>
      <c r="G18" s="65">
        <f>D18+E18+F18</f>
        <v>0</v>
      </c>
      <c r="H18" s="97" t="s">
        <v>197</v>
      </c>
    </row>
    <row r="19" spans="1:8">
      <c r="A19" s="51" t="s">
        <v>220</v>
      </c>
      <c r="B19" s="64" t="s">
        <v>215</v>
      </c>
      <c r="C19" s="46" t="s">
        <v>16</v>
      </c>
      <c r="D19" s="49"/>
      <c r="E19" s="49"/>
      <c r="F19" s="49">
        <v>3</v>
      </c>
      <c r="G19" s="65">
        <f t="shared" ref="G19:G22" si="5">D19+E19+F19</f>
        <v>3</v>
      </c>
      <c r="H19" s="97" t="s">
        <v>197</v>
      </c>
    </row>
    <row r="20" spans="1:8">
      <c r="A20" s="51" t="s">
        <v>221</v>
      </c>
      <c r="B20" s="64" t="s">
        <v>205</v>
      </c>
      <c r="C20" s="46" t="s">
        <v>16</v>
      </c>
      <c r="D20" s="49"/>
      <c r="E20" s="49"/>
      <c r="F20" s="49">
        <v>2</v>
      </c>
      <c r="G20" s="65">
        <f t="shared" si="5"/>
        <v>2</v>
      </c>
      <c r="H20" s="97" t="s">
        <v>197</v>
      </c>
    </row>
    <row r="21" spans="1:8">
      <c r="A21" s="51" t="s">
        <v>241</v>
      </c>
      <c r="B21" s="64" t="s">
        <v>242</v>
      </c>
      <c r="C21" s="46" t="s">
        <v>16</v>
      </c>
      <c r="D21" s="49"/>
      <c r="E21" s="49"/>
      <c r="F21" s="49">
        <v>2</v>
      </c>
      <c r="G21" s="65">
        <f t="shared" si="5"/>
        <v>2</v>
      </c>
      <c r="H21" s="97" t="s">
        <v>197</v>
      </c>
    </row>
    <row r="22" spans="1:8">
      <c r="A22" s="51" t="s">
        <v>222</v>
      </c>
      <c r="B22" s="47" t="s">
        <v>178</v>
      </c>
      <c r="C22" s="46" t="s">
        <v>16</v>
      </c>
      <c r="D22" s="49"/>
      <c r="E22" s="49"/>
      <c r="F22" s="49">
        <v>0</v>
      </c>
      <c r="G22" s="65">
        <f t="shared" si="5"/>
        <v>0</v>
      </c>
      <c r="H22" s="97" t="s">
        <v>197</v>
      </c>
    </row>
    <row r="23" spans="1:8">
      <c r="A23" s="51" t="s">
        <v>11</v>
      </c>
      <c r="B23" s="55" t="s">
        <v>163</v>
      </c>
      <c r="C23" s="46" t="s">
        <v>15</v>
      </c>
      <c r="D23" s="54" t="e">
        <f>D25/D24*100</f>
        <v>#DIV/0!</v>
      </c>
      <c r="E23" s="54" t="e">
        <f t="shared" ref="E23:G23" si="6">E25/E24*100</f>
        <v>#DIV/0!</v>
      </c>
      <c r="F23" s="54">
        <f t="shared" si="6"/>
        <v>77.777777777777786</v>
      </c>
      <c r="G23" s="54">
        <f t="shared" si="6"/>
        <v>77.777777777777786</v>
      </c>
      <c r="H23" s="97" t="s">
        <v>197</v>
      </c>
    </row>
    <row r="24" spans="1:8">
      <c r="A24" s="51" t="s">
        <v>223</v>
      </c>
      <c r="B24" s="56" t="s">
        <v>188</v>
      </c>
      <c r="C24" s="46" t="s">
        <v>24</v>
      </c>
      <c r="D24" s="98">
        <f>'ФОРМА 1_Численность работников'!J69</f>
        <v>0</v>
      </c>
      <c r="E24" s="98">
        <f>'ФОРМА 1_Численность работников'!K69</f>
        <v>0</v>
      </c>
      <c r="F24" s="98">
        <f>'ФОРМА 1_Численность работников'!L69</f>
        <v>9</v>
      </c>
      <c r="G24" s="65">
        <f>D24+E24+F24</f>
        <v>9</v>
      </c>
      <c r="H24" s="97" t="s">
        <v>197</v>
      </c>
    </row>
    <row r="25" spans="1:8" ht="24">
      <c r="A25" s="51" t="s">
        <v>224</v>
      </c>
      <c r="B25" s="47" t="s">
        <v>189</v>
      </c>
      <c r="C25" s="46" t="s">
        <v>16</v>
      </c>
      <c r="D25" s="98">
        <f>D17</f>
        <v>0</v>
      </c>
      <c r="E25" s="98">
        <f>E17</f>
        <v>0</v>
      </c>
      <c r="F25" s="98">
        <f>F17</f>
        <v>7</v>
      </c>
      <c r="G25" s="65">
        <f>D25+E25+F25</f>
        <v>7</v>
      </c>
      <c r="H25" s="97" t="s">
        <v>197</v>
      </c>
    </row>
    <row r="26" spans="1:8" s="9" customFormat="1" ht="14.25">
      <c r="A26" s="51" t="s">
        <v>12</v>
      </c>
      <c r="B26" s="55" t="s">
        <v>204</v>
      </c>
      <c r="C26" s="46" t="s">
        <v>15</v>
      </c>
      <c r="D26" s="54" t="e">
        <f t="shared" ref="D26:G26" si="7">D28/D27*100</f>
        <v>#DIV/0!</v>
      </c>
      <c r="E26" s="54" t="e">
        <f t="shared" si="7"/>
        <v>#DIV/0!</v>
      </c>
      <c r="F26" s="54">
        <f t="shared" si="7"/>
        <v>0</v>
      </c>
      <c r="G26" s="54">
        <f t="shared" si="7"/>
        <v>0</v>
      </c>
      <c r="H26" s="97" t="s">
        <v>197</v>
      </c>
    </row>
    <row r="27" spans="1:8" s="9" customFormat="1" ht="14.25">
      <c r="A27" s="51" t="s">
        <v>225</v>
      </c>
      <c r="B27" s="56" t="s">
        <v>191</v>
      </c>
      <c r="C27" s="46" t="s">
        <v>16</v>
      </c>
      <c r="D27" s="98">
        <f>D30</f>
        <v>0</v>
      </c>
      <c r="E27" s="98">
        <f t="shared" ref="E27:F27" si="8">E30</f>
        <v>0</v>
      </c>
      <c r="F27" s="98">
        <f t="shared" si="8"/>
        <v>9</v>
      </c>
      <c r="G27" s="65">
        <f>D27+E27+F27</f>
        <v>9</v>
      </c>
      <c r="H27" s="97" t="s">
        <v>197</v>
      </c>
    </row>
    <row r="28" spans="1:8" s="9" customFormat="1" ht="24">
      <c r="A28" s="51" t="s">
        <v>226</v>
      </c>
      <c r="B28" s="56" t="s">
        <v>211</v>
      </c>
      <c r="C28" s="46" t="s">
        <v>16</v>
      </c>
      <c r="D28" s="49"/>
      <c r="E28" s="49"/>
      <c r="F28" s="49">
        <v>0</v>
      </c>
      <c r="G28" s="65">
        <f>D28+E28+F28</f>
        <v>0</v>
      </c>
      <c r="H28" s="97" t="s">
        <v>197</v>
      </c>
    </row>
    <row r="29" spans="1:8" s="9" customFormat="1" ht="24">
      <c r="A29" s="51" t="s">
        <v>13</v>
      </c>
      <c r="B29" s="55" t="s">
        <v>190</v>
      </c>
      <c r="C29" s="46" t="s">
        <v>15</v>
      </c>
      <c r="D29" s="54" t="e">
        <f>D31/D30*100</f>
        <v>#DIV/0!</v>
      </c>
      <c r="E29" s="54" t="e">
        <f t="shared" ref="E29:G29" si="9">E31/E30*100</f>
        <v>#DIV/0!</v>
      </c>
      <c r="F29" s="54">
        <f t="shared" si="9"/>
        <v>0</v>
      </c>
      <c r="G29" s="54">
        <f t="shared" si="9"/>
        <v>0</v>
      </c>
      <c r="H29" s="97" t="s">
        <v>197</v>
      </c>
    </row>
    <row r="30" spans="1:8" s="9" customFormat="1" ht="14.25">
      <c r="A30" s="51" t="s">
        <v>227</v>
      </c>
      <c r="B30" s="56" t="s">
        <v>191</v>
      </c>
      <c r="C30" s="46" t="s">
        <v>16</v>
      </c>
      <c r="D30" s="98">
        <f>'ФОРМА 1_Численность работников'!J70</f>
        <v>0</v>
      </c>
      <c r="E30" s="98">
        <f>'ФОРМА 1_Численность работников'!K70</f>
        <v>0</v>
      </c>
      <c r="F30" s="98">
        <f>'ФОРМА 1_Численность работников'!L70</f>
        <v>9</v>
      </c>
      <c r="G30" s="98">
        <f>G24</f>
        <v>9</v>
      </c>
      <c r="H30" s="97" t="s">
        <v>197</v>
      </c>
    </row>
    <row r="31" spans="1:8" s="9" customFormat="1" ht="24">
      <c r="A31" s="51" t="s">
        <v>228</v>
      </c>
      <c r="B31" s="56" t="s">
        <v>192</v>
      </c>
      <c r="C31" s="46" t="s">
        <v>16</v>
      </c>
      <c r="D31" s="98">
        <f>D32+D33+D34</f>
        <v>0</v>
      </c>
      <c r="E31" s="98">
        <f t="shared" ref="E31:F31" si="10">E32+E33+E34</f>
        <v>0</v>
      </c>
      <c r="F31" s="98">
        <f t="shared" si="10"/>
        <v>0</v>
      </c>
      <c r="G31" s="98">
        <f t="shared" ref="G31" si="11">G32+G33+G34</f>
        <v>0</v>
      </c>
      <c r="H31" s="97" t="s">
        <v>197</v>
      </c>
    </row>
    <row r="32" spans="1:8" s="9" customFormat="1" ht="14.25">
      <c r="A32" s="51" t="s">
        <v>229</v>
      </c>
      <c r="B32" s="64" t="s">
        <v>207</v>
      </c>
      <c r="C32" s="46" t="s">
        <v>16</v>
      </c>
      <c r="D32" s="50"/>
      <c r="E32" s="50"/>
      <c r="F32" s="50"/>
      <c r="G32" s="65">
        <f>D32+E32+F32</f>
        <v>0</v>
      </c>
      <c r="H32" s="97" t="s">
        <v>197</v>
      </c>
    </row>
    <row r="33" spans="1:9" s="9" customFormat="1" ht="14.25">
      <c r="A33" s="51" t="s">
        <v>230</v>
      </c>
      <c r="B33" s="64" t="s">
        <v>208</v>
      </c>
      <c r="C33" s="46" t="s">
        <v>16</v>
      </c>
      <c r="D33" s="50"/>
      <c r="E33" s="50"/>
      <c r="F33" s="50"/>
      <c r="G33" s="65">
        <f>D33+E33+F33</f>
        <v>0</v>
      </c>
      <c r="H33" s="97" t="s">
        <v>197</v>
      </c>
    </row>
    <row r="34" spans="1:9" s="9" customFormat="1" ht="14.25">
      <c r="A34" s="51" t="s">
        <v>231</v>
      </c>
      <c r="B34" s="64" t="s">
        <v>209</v>
      </c>
      <c r="C34" s="46" t="s">
        <v>16</v>
      </c>
      <c r="D34" s="50"/>
      <c r="E34" s="50"/>
      <c r="F34" s="50"/>
      <c r="G34" s="65">
        <f>D34+E34+F34</f>
        <v>0</v>
      </c>
      <c r="H34" s="97" t="s">
        <v>197</v>
      </c>
    </row>
    <row r="35" spans="1:9" s="9" customFormat="1" ht="15.75" customHeight="1">
      <c r="A35" s="51" t="s">
        <v>232</v>
      </c>
      <c r="B35" s="55" t="s">
        <v>120</v>
      </c>
      <c r="C35" s="46" t="s">
        <v>15</v>
      </c>
      <c r="D35" s="54" t="e">
        <f t="shared" ref="D35:G35" si="12">D37/D36*100</f>
        <v>#DIV/0!</v>
      </c>
      <c r="E35" s="54" t="e">
        <f t="shared" si="12"/>
        <v>#DIV/0!</v>
      </c>
      <c r="F35" s="54" t="e">
        <f t="shared" si="12"/>
        <v>#DIV/0!</v>
      </c>
      <c r="G35" s="54" t="e">
        <f t="shared" si="12"/>
        <v>#DIV/0!</v>
      </c>
      <c r="H35" s="97" t="s">
        <v>197</v>
      </c>
    </row>
    <row r="36" spans="1:9" s="9" customFormat="1" ht="14.25">
      <c r="A36" s="51" t="s">
        <v>233</v>
      </c>
      <c r="B36" s="56" t="s">
        <v>110</v>
      </c>
      <c r="C36" s="46" t="s">
        <v>24</v>
      </c>
      <c r="D36" s="49"/>
      <c r="E36" s="49"/>
      <c r="F36" s="49"/>
      <c r="G36" s="65">
        <f>D36+E36+F36</f>
        <v>0</v>
      </c>
      <c r="H36" s="97" t="s">
        <v>197</v>
      </c>
    </row>
    <row r="37" spans="1:9" s="9" customFormat="1" ht="24">
      <c r="A37" s="51" t="s">
        <v>234</v>
      </c>
      <c r="B37" s="56" t="s">
        <v>109</v>
      </c>
      <c r="C37" s="46" t="s">
        <v>24</v>
      </c>
      <c r="D37" s="48"/>
      <c r="E37" s="48"/>
      <c r="F37" s="48"/>
      <c r="G37" s="65">
        <f>D37+E37+F37</f>
        <v>0</v>
      </c>
      <c r="H37" s="97" t="s">
        <v>197</v>
      </c>
    </row>
    <row r="38" spans="1:9" s="9" customFormat="1" ht="24">
      <c r="A38" s="51" t="s">
        <v>235</v>
      </c>
      <c r="B38" s="55" t="s">
        <v>161</v>
      </c>
      <c r="C38" s="46" t="s">
        <v>15</v>
      </c>
      <c r="D38" s="54" t="e">
        <f>D40/D39*100</f>
        <v>#DIV/0!</v>
      </c>
      <c r="E38" s="54" t="e">
        <f t="shared" ref="E38:G38" si="13">E40/E39*100</f>
        <v>#DIV/0!</v>
      </c>
      <c r="F38" s="54" t="e">
        <f t="shared" si="13"/>
        <v>#DIV/0!</v>
      </c>
      <c r="G38" s="54" t="e">
        <f t="shared" si="13"/>
        <v>#DIV/0!</v>
      </c>
      <c r="H38" s="97" t="s">
        <v>197</v>
      </c>
    </row>
    <row r="39" spans="1:9">
      <c r="A39" s="51" t="s">
        <v>236</v>
      </c>
      <c r="B39" s="56" t="s">
        <v>110</v>
      </c>
      <c r="C39" s="46" t="s">
        <v>24</v>
      </c>
      <c r="D39" s="98">
        <f>D36</f>
        <v>0</v>
      </c>
      <c r="E39" s="98">
        <f t="shared" ref="E39:F39" si="14">E36</f>
        <v>0</v>
      </c>
      <c r="F39" s="98">
        <f t="shared" si="14"/>
        <v>0</v>
      </c>
      <c r="G39" s="65">
        <f>D39+E39+F39</f>
        <v>0</v>
      </c>
      <c r="H39" s="97" t="s">
        <v>197</v>
      </c>
    </row>
    <row r="40" spans="1:9" ht="24">
      <c r="A40" s="51" t="s">
        <v>237</v>
      </c>
      <c r="B40" s="56" t="s">
        <v>175</v>
      </c>
      <c r="C40" s="46" t="s">
        <v>24</v>
      </c>
      <c r="D40" s="48"/>
      <c r="E40" s="48"/>
      <c r="F40" s="48"/>
      <c r="G40" s="65">
        <f>D40+E40+F40</f>
        <v>0</v>
      </c>
      <c r="H40" s="97" t="s">
        <v>197</v>
      </c>
    </row>
    <row r="41" spans="1:9" s="9" customFormat="1" ht="24">
      <c r="A41" s="51" t="s">
        <v>238</v>
      </c>
      <c r="B41" s="55" t="s">
        <v>162</v>
      </c>
      <c r="C41" s="46" t="s">
        <v>15</v>
      </c>
      <c r="D41" s="54" t="e">
        <f>D43/D42*100</f>
        <v>#DIV/0!</v>
      </c>
      <c r="E41" s="54" t="e">
        <f t="shared" ref="E41:G41" si="15">E43/E42*100</f>
        <v>#DIV/0!</v>
      </c>
      <c r="F41" s="54" t="e">
        <f t="shared" si="15"/>
        <v>#DIV/0!</v>
      </c>
      <c r="G41" s="54" t="e">
        <f t="shared" si="15"/>
        <v>#DIV/0!</v>
      </c>
      <c r="H41" s="97" t="s">
        <v>197</v>
      </c>
    </row>
    <row r="42" spans="1:9" ht="24">
      <c r="A42" s="51" t="s">
        <v>239</v>
      </c>
      <c r="B42" s="47" t="s">
        <v>177</v>
      </c>
      <c r="C42" s="46" t="s">
        <v>16</v>
      </c>
      <c r="D42" s="49"/>
      <c r="E42" s="49"/>
      <c r="F42" s="49"/>
      <c r="G42" s="65">
        <f>D42+E42+F42</f>
        <v>0</v>
      </c>
      <c r="H42" s="97" t="s">
        <v>197</v>
      </c>
    </row>
    <row r="43" spans="1:9" ht="24">
      <c r="A43" s="51" t="s">
        <v>240</v>
      </c>
      <c r="B43" s="47" t="s">
        <v>176</v>
      </c>
      <c r="C43" s="46" t="s">
        <v>24</v>
      </c>
      <c r="D43" s="49"/>
      <c r="E43" s="49"/>
      <c r="F43" s="49"/>
      <c r="G43" s="65">
        <f>D43+E43+F43</f>
        <v>0</v>
      </c>
      <c r="H43" s="97" t="s">
        <v>197</v>
      </c>
    </row>
    <row r="44" spans="1:9" ht="23.45" customHeight="1">
      <c r="A44" s="26"/>
      <c r="B44" s="27"/>
      <c r="C44" s="28"/>
      <c r="D44" s="37"/>
      <c r="E44" s="37"/>
      <c r="F44" s="37"/>
      <c r="G44" s="37"/>
      <c r="H44" s="3"/>
      <c r="I44" s="3"/>
    </row>
    <row r="45" spans="1:9">
      <c r="A45" s="34"/>
      <c r="B45" s="38"/>
      <c r="C45" s="35"/>
      <c r="D45" s="36"/>
      <c r="E45" s="36"/>
      <c r="F45" s="36"/>
      <c r="G45" s="36"/>
    </row>
    <row r="46" spans="1:9">
      <c r="A46" s="26"/>
      <c r="B46" s="27"/>
      <c r="C46" s="28"/>
      <c r="D46" s="37"/>
      <c r="E46" s="37"/>
      <c r="F46" s="37"/>
      <c r="G46" s="37"/>
    </row>
    <row r="47" spans="1:9">
      <c r="A47" s="26"/>
      <c r="B47" s="27"/>
      <c r="C47" s="28"/>
      <c r="D47" s="37"/>
      <c r="E47" s="37"/>
      <c r="F47" s="37"/>
      <c r="G47" s="37"/>
    </row>
    <row r="48" spans="1:9">
      <c r="A48" s="26"/>
      <c r="B48" s="27"/>
      <c r="C48" s="28"/>
      <c r="D48" s="37"/>
      <c r="E48" s="37"/>
      <c r="F48" s="37"/>
      <c r="G48" s="37"/>
    </row>
    <row r="49" spans="1:7">
      <c r="A49" s="26"/>
      <c r="B49" s="27"/>
      <c r="C49" s="28"/>
      <c r="D49" s="37"/>
      <c r="E49" s="37"/>
      <c r="F49" s="37"/>
      <c r="G49" s="37"/>
    </row>
    <row r="50" spans="1:7">
      <c r="A50" s="26"/>
      <c r="B50" s="27"/>
      <c r="C50" s="28"/>
      <c r="D50" s="37"/>
      <c r="E50" s="37"/>
      <c r="F50" s="37"/>
      <c r="G50" s="37"/>
    </row>
    <row r="51" spans="1:7">
      <c r="A51" s="26"/>
      <c r="B51" s="27"/>
      <c r="C51" s="28"/>
      <c r="D51" s="37"/>
      <c r="E51" s="37"/>
      <c r="F51" s="37"/>
      <c r="G51" s="37"/>
    </row>
    <row r="52" spans="1:7">
      <c r="A52" s="26"/>
      <c r="B52" s="27"/>
      <c r="C52" s="28"/>
      <c r="D52" s="37"/>
      <c r="E52" s="37"/>
      <c r="F52" s="37"/>
      <c r="G52" s="37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Normal="160" zoomScaleSheetLayoutView="100" workbookViewId="0">
      <selection activeCell="D6" sqref="D6"/>
    </sheetView>
  </sheetViews>
  <sheetFormatPr defaultRowHeight="12.75"/>
  <cols>
    <col min="1" max="1" width="5.28515625" customWidth="1"/>
    <col min="2" max="5" width="30.7109375" customWidth="1"/>
  </cols>
  <sheetData>
    <row r="1" spans="1:5" ht="15">
      <c r="A1" s="13"/>
      <c r="B1" s="13"/>
      <c r="C1" s="13"/>
      <c r="D1" s="13"/>
      <c r="E1" s="107" t="s">
        <v>111</v>
      </c>
    </row>
    <row r="2" spans="1:5" ht="30.75" customHeight="1">
      <c r="A2" s="161" t="s">
        <v>210</v>
      </c>
      <c r="B2" s="161"/>
      <c r="C2" s="161"/>
      <c r="D2" s="161"/>
      <c r="E2" s="161"/>
    </row>
    <row r="3" spans="1:5">
      <c r="A3" s="163" t="s">
        <v>7</v>
      </c>
      <c r="B3" s="163" t="s">
        <v>33</v>
      </c>
      <c r="C3" s="162" t="s">
        <v>117</v>
      </c>
      <c r="D3" s="162"/>
      <c r="E3" s="162" t="s">
        <v>116</v>
      </c>
    </row>
    <row r="4" spans="1:5" ht="25.5" customHeight="1">
      <c r="A4" s="163"/>
      <c r="B4" s="163"/>
      <c r="C4" s="32" t="s">
        <v>119</v>
      </c>
      <c r="D4" s="33" t="s">
        <v>118</v>
      </c>
      <c r="E4" s="162"/>
    </row>
    <row r="5" spans="1:5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>
      <c r="A6" s="99" t="s">
        <v>8</v>
      </c>
      <c r="B6" s="31" t="s">
        <v>293</v>
      </c>
      <c r="C6" s="31">
        <v>0</v>
      </c>
      <c r="D6" s="31">
        <v>0</v>
      </c>
      <c r="E6" s="30"/>
    </row>
    <row r="7" spans="1:5">
      <c r="A7" s="99" t="s">
        <v>9</v>
      </c>
      <c r="B7" s="31"/>
      <c r="C7" s="31"/>
      <c r="D7" s="31"/>
      <c r="E7" s="30"/>
    </row>
    <row r="8" spans="1:5">
      <c r="A8" s="99" t="s">
        <v>10</v>
      </c>
      <c r="B8" s="31"/>
      <c r="C8" s="31"/>
      <c r="D8" s="31"/>
      <c r="E8" s="30"/>
    </row>
  </sheetData>
  <mergeCells count="5">
    <mergeCell ref="A2:E2"/>
    <mergeCell ref="C3:D3"/>
    <mergeCell ref="A3:A4"/>
    <mergeCell ref="B3:B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Лист1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Specialist</cp:lastModifiedBy>
  <cp:lastPrinted>2019-03-18T10:38:17Z</cp:lastPrinted>
  <dcterms:created xsi:type="dcterms:W3CDTF">2011-02-08T07:59:11Z</dcterms:created>
  <dcterms:modified xsi:type="dcterms:W3CDTF">2019-04-01T10:29:18Z</dcterms:modified>
</cp:coreProperties>
</file>